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ov\Downloads\"/>
    </mc:Choice>
  </mc:AlternateContent>
  <xr:revisionPtr revIDLastSave="0" documentId="13_ncr:1_{A6167F30-45E8-4996-B192-522F61F8D43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Weekly Trend Repor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1" l="1"/>
  <c r="Q37" i="1" s="1"/>
  <c r="X41" i="1"/>
  <c r="W41" i="1" s="1"/>
  <c r="R41" i="1"/>
  <c r="Q41" i="1" s="1"/>
  <c r="B41" i="1"/>
  <c r="P40" i="1"/>
  <c r="O40" i="1"/>
  <c r="M40" i="1"/>
  <c r="L40" i="1"/>
  <c r="J40" i="1"/>
  <c r="I40" i="1"/>
  <c r="G40" i="1"/>
  <c r="F40" i="1"/>
  <c r="X39" i="1"/>
  <c r="W39" i="1" s="1"/>
  <c r="R39" i="1"/>
  <c r="Q39" i="1" s="1"/>
  <c r="B39" i="1"/>
  <c r="D39" i="1" s="1"/>
  <c r="P38" i="1"/>
  <c r="O38" i="1"/>
  <c r="M38" i="1"/>
  <c r="L38" i="1"/>
  <c r="J38" i="1"/>
  <c r="I38" i="1"/>
  <c r="G38" i="1"/>
  <c r="F38" i="1"/>
  <c r="X37" i="1"/>
  <c r="W37" i="1" s="1"/>
  <c r="B37" i="1"/>
  <c r="P36" i="1"/>
  <c r="O36" i="1"/>
  <c r="M36" i="1"/>
  <c r="L36" i="1"/>
  <c r="J36" i="1"/>
  <c r="I36" i="1"/>
  <c r="G36" i="1"/>
  <c r="F36" i="1"/>
  <c r="X35" i="1"/>
  <c r="W35" i="1" s="1"/>
  <c r="R35" i="1"/>
  <c r="Q35" i="1" s="1"/>
  <c r="B35" i="1"/>
  <c r="P34" i="1"/>
  <c r="O34" i="1"/>
  <c r="M34" i="1"/>
  <c r="L34" i="1"/>
  <c r="J34" i="1"/>
  <c r="I34" i="1"/>
  <c r="G34" i="1"/>
  <c r="F34" i="1"/>
  <c r="X33" i="1"/>
  <c r="W33" i="1" s="1"/>
  <c r="R33" i="1"/>
  <c r="Q33" i="1" s="1"/>
  <c r="B33" i="1"/>
  <c r="P32" i="1"/>
  <c r="O32" i="1"/>
  <c r="M32" i="1"/>
  <c r="L32" i="1"/>
  <c r="J32" i="1"/>
  <c r="I32" i="1"/>
  <c r="G32" i="1"/>
  <c r="F32" i="1"/>
  <c r="X31" i="1"/>
  <c r="W31" i="1" s="1"/>
  <c r="R31" i="1"/>
  <c r="Q31" i="1" s="1"/>
  <c r="B31" i="1"/>
  <c r="P30" i="1"/>
  <c r="O30" i="1"/>
  <c r="M30" i="1"/>
  <c r="L30" i="1"/>
  <c r="J30" i="1"/>
  <c r="I30" i="1"/>
  <c r="G30" i="1"/>
  <c r="F30" i="1"/>
  <c r="X29" i="1"/>
  <c r="W29" i="1" s="1"/>
  <c r="R29" i="1"/>
  <c r="Q29" i="1" s="1"/>
  <c r="B29" i="1"/>
  <c r="P28" i="1"/>
  <c r="O28" i="1"/>
  <c r="M28" i="1"/>
  <c r="L28" i="1"/>
  <c r="J28" i="1"/>
  <c r="I28" i="1"/>
  <c r="G28" i="1"/>
  <c r="F28" i="1"/>
  <c r="X27" i="1"/>
  <c r="W27" i="1" s="1"/>
  <c r="R27" i="1"/>
  <c r="Q27" i="1"/>
  <c r="B27" i="1"/>
  <c r="B3" i="1"/>
  <c r="D33" i="1" l="1"/>
  <c r="C27" i="1"/>
  <c r="D27" i="1"/>
  <c r="D31" i="1"/>
  <c r="C35" i="1"/>
  <c r="D35" i="1"/>
  <c r="C39" i="1"/>
  <c r="D37" i="1"/>
  <c r="C31" i="1"/>
  <c r="C33" i="1"/>
  <c r="C37" i="1"/>
  <c r="D29" i="1"/>
  <c r="C29" i="1"/>
</calcChain>
</file>

<file path=xl/sharedStrings.xml><?xml version="1.0" encoding="utf-8"?>
<sst xmlns="http://schemas.openxmlformats.org/spreadsheetml/2006/main" count="17" uniqueCount="13">
  <si>
    <t>Prepared for:</t>
  </si>
  <si>
    <t>Prepared by:</t>
  </si>
  <si>
    <t>Generated:</t>
  </si>
  <si>
    <t>Week of</t>
  </si>
  <si>
    <t>Newly Discovered</t>
  </si>
  <si>
    <t>Total</t>
  </si>
  <si>
    <t>Breakdown by Severity</t>
  </si>
  <si>
    <t>¬</t>
  </si>
  <si>
    <t>Your IT Company</t>
  </si>
  <si>
    <t>My IT Company</t>
  </si>
  <si>
    <t>Delta</t>
  </si>
  <si>
    <t>Current Total Vulnerabilties</t>
  </si>
  <si>
    <t>Addressed / Resolved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</si>
</sst>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3">
    <font>
      <sz val="11"/>
      <name val="Calibri"/>
    </font>
    <font>
      <b/>
      <sz val="11"/>
      <name val="Calibri"/>
      <family val="2"/>
    </font>
    <font>
      <sz val="11"/>
      <name val="Wingdings 3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91243E"/>
      </patternFill>
    </fill>
    <fill>
      <patternFill patternType="solid">
        <fgColor rgb="FFDD4B50"/>
      </patternFill>
    </fill>
    <fill>
      <patternFill patternType="solid">
        <fgColor rgb="FFF18C43"/>
      </patternFill>
    </fill>
    <fill>
      <patternFill patternType="solid">
        <fgColor rgb="FFF8C851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86"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  <dxf>
      <font>
        <color rgb="FF228B2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rPr lang="en-US"/>
              <a:t>Week over Week Vulnerabilities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Low</c:v>
          </c:tx>
          <c:spPr>
            <a:solidFill>
              <a:srgbClr val="F8C851"/>
            </a:solidFill>
          </c:spPr>
          <c:cat>
            <c:numRef>
              <c:f>('Weekly Trend Report'!$A$27,'Weekly Trend Report'!$A$29,'Weekly Trend Report'!$A$31,'Weekly Trend Report'!$A$33,'Weekly Trend Report'!$A$35,'Weekly Trend Report'!$A$37,'Weekly Trend Report'!$A$39,'Weekly Trend Report'!$A$41)</c:f>
              <c:numCache>
                <c:formatCode>dd\-mmm\-yyyy</c:formatCode>
                <c:ptCount val="8"/>
                <c:pt idx="0">
                  <c:v>44991</c:v>
                </c:pt>
                <c:pt idx="1">
                  <c:v>44984</c:v>
                </c:pt>
                <c:pt idx="2">
                  <c:v>44977</c:v>
                </c:pt>
                <c:pt idx="3">
                  <c:v>44970</c:v>
                </c:pt>
                <c:pt idx="4">
                  <c:v>44963</c:v>
                </c:pt>
                <c:pt idx="5">
                  <c:v>44956</c:v>
                </c:pt>
                <c:pt idx="6">
                  <c:v>44949</c:v>
                </c:pt>
                <c:pt idx="7">
                  <c:v>44942</c:v>
                </c:pt>
              </c:numCache>
            </c:numRef>
          </c:cat>
          <c:val>
            <c:numRef>
              <c:f>('Weekly Trend Report'!$N$28,'Weekly Trend Report'!$N$30,'Weekly Trend Report'!$N$32,'Weekly Trend Report'!$N$34,'Weekly Trend Report'!$N$36,'Weekly Trend Report'!$N$38,'Weekly Trend Report'!$N$40,'Weekly Trend Report'!$N$42)</c:f>
              <c:numCache>
                <c:formatCode>General</c:formatCode>
                <c:ptCount val="8"/>
                <c:pt idx="0">
                  <c:v>18</c:v>
                </c:pt>
                <c:pt idx="1">
                  <c:v>20</c:v>
                </c:pt>
                <c:pt idx="2">
                  <c:v>36</c:v>
                </c:pt>
                <c:pt idx="3">
                  <c:v>51</c:v>
                </c:pt>
                <c:pt idx="4">
                  <c:v>40</c:v>
                </c:pt>
                <c:pt idx="5">
                  <c:v>69</c:v>
                </c:pt>
                <c:pt idx="6">
                  <c:v>64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4-479B-A9C7-8EB3B45A8D71}"/>
            </c:ext>
          </c:extLst>
        </c:ser>
        <c:ser>
          <c:idx val="1"/>
          <c:order val="1"/>
          <c:tx>
            <c:v>Medium</c:v>
          </c:tx>
          <c:spPr>
            <a:solidFill>
              <a:srgbClr val="F18C43"/>
            </a:solidFill>
          </c:spPr>
          <c:cat>
            <c:numRef>
              <c:f>('Weekly Trend Report'!$A$27,'Weekly Trend Report'!$A$29,'Weekly Trend Report'!$A$31,'Weekly Trend Report'!$A$33,'Weekly Trend Report'!$A$35,'Weekly Trend Report'!$A$37,'Weekly Trend Report'!$A$39,'Weekly Trend Report'!$A$41)</c:f>
              <c:numCache>
                <c:formatCode>dd\-mmm\-yyyy</c:formatCode>
                <c:ptCount val="8"/>
                <c:pt idx="0">
                  <c:v>44991</c:v>
                </c:pt>
                <c:pt idx="1">
                  <c:v>44984</c:v>
                </c:pt>
                <c:pt idx="2">
                  <c:v>44977</c:v>
                </c:pt>
                <c:pt idx="3">
                  <c:v>44970</c:v>
                </c:pt>
                <c:pt idx="4">
                  <c:v>44963</c:v>
                </c:pt>
                <c:pt idx="5">
                  <c:v>44956</c:v>
                </c:pt>
                <c:pt idx="6">
                  <c:v>44949</c:v>
                </c:pt>
                <c:pt idx="7">
                  <c:v>44942</c:v>
                </c:pt>
              </c:numCache>
            </c:numRef>
          </c:cat>
          <c:val>
            <c:numRef>
              <c:f>('Weekly Trend Report'!$K$28,'Weekly Trend Report'!$K$30,'Weekly Trend Report'!$K$32,'Weekly Trend Report'!$K$34,'Weekly Trend Report'!$K$36,'Weekly Trend Report'!$K$38,'Weekly Trend Report'!$K$40,'Weekly Trend Report'!$K$42)</c:f>
              <c:numCache>
                <c:formatCode>General</c:formatCode>
                <c:ptCount val="8"/>
                <c:pt idx="0">
                  <c:v>8</c:v>
                </c:pt>
                <c:pt idx="1">
                  <c:v>16</c:v>
                </c:pt>
                <c:pt idx="2">
                  <c:v>2</c:v>
                </c:pt>
                <c:pt idx="3">
                  <c:v>15</c:v>
                </c:pt>
                <c:pt idx="4">
                  <c:v>3</c:v>
                </c:pt>
                <c:pt idx="5">
                  <c:v>25</c:v>
                </c:pt>
                <c:pt idx="6">
                  <c:v>43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4-479B-A9C7-8EB3B45A8D71}"/>
            </c:ext>
          </c:extLst>
        </c:ser>
        <c:ser>
          <c:idx val="2"/>
          <c:order val="2"/>
          <c:tx>
            <c:v>High</c:v>
          </c:tx>
          <c:spPr>
            <a:solidFill>
              <a:srgbClr val="DD4B50"/>
            </a:solidFill>
          </c:spPr>
          <c:cat>
            <c:numRef>
              <c:f>('Weekly Trend Report'!$A$27,'Weekly Trend Report'!$A$29,'Weekly Trend Report'!$A$31,'Weekly Trend Report'!$A$33,'Weekly Trend Report'!$A$35,'Weekly Trend Report'!$A$37,'Weekly Trend Report'!$A$39,'Weekly Trend Report'!$A$41)</c:f>
              <c:numCache>
                <c:formatCode>dd\-mmm\-yyyy</c:formatCode>
                <c:ptCount val="8"/>
                <c:pt idx="0">
                  <c:v>44991</c:v>
                </c:pt>
                <c:pt idx="1">
                  <c:v>44984</c:v>
                </c:pt>
                <c:pt idx="2">
                  <c:v>44977</c:v>
                </c:pt>
                <c:pt idx="3">
                  <c:v>44970</c:v>
                </c:pt>
                <c:pt idx="4">
                  <c:v>44963</c:v>
                </c:pt>
                <c:pt idx="5">
                  <c:v>44956</c:v>
                </c:pt>
                <c:pt idx="6">
                  <c:v>44949</c:v>
                </c:pt>
                <c:pt idx="7">
                  <c:v>44942</c:v>
                </c:pt>
              </c:numCache>
            </c:numRef>
          </c:cat>
          <c:val>
            <c:numRef>
              <c:f>('Weekly Trend Report'!$H$28,'Weekly Trend Report'!$H$30,'Weekly Trend Report'!$H$32,'Weekly Trend Report'!$H$34,'Weekly Trend Report'!$H$36,'Weekly Trend Report'!$H$38,'Weekly Trend Report'!$H$40,'Weekly Trend Report'!$H$42)</c:f>
              <c:numCache>
                <c:formatCode>General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0</c:v>
                </c:pt>
                <c:pt idx="3">
                  <c:v>7</c:v>
                </c:pt>
                <c:pt idx="4">
                  <c:v>8</c:v>
                </c:pt>
                <c:pt idx="5">
                  <c:v>1</c:v>
                </c:pt>
                <c:pt idx="6">
                  <c:v>10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4-479B-A9C7-8EB3B45A8D71}"/>
            </c:ext>
          </c:extLst>
        </c:ser>
        <c:ser>
          <c:idx val="3"/>
          <c:order val="3"/>
          <c:tx>
            <c:v>Critical</c:v>
          </c:tx>
          <c:spPr>
            <a:solidFill>
              <a:srgbClr val="91243E"/>
            </a:solidFill>
          </c:spPr>
          <c:cat>
            <c:numRef>
              <c:f>('Weekly Trend Report'!$A$27,'Weekly Trend Report'!$A$29,'Weekly Trend Report'!$A$31,'Weekly Trend Report'!$A$33,'Weekly Trend Report'!$A$35,'Weekly Trend Report'!$A$37,'Weekly Trend Report'!$A$39,'Weekly Trend Report'!$A$41)</c:f>
              <c:numCache>
                <c:formatCode>dd\-mmm\-yyyy</c:formatCode>
                <c:ptCount val="8"/>
                <c:pt idx="0">
                  <c:v>44991</c:v>
                </c:pt>
                <c:pt idx="1">
                  <c:v>44984</c:v>
                </c:pt>
                <c:pt idx="2">
                  <c:v>44977</c:v>
                </c:pt>
                <c:pt idx="3">
                  <c:v>44970</c:v>
                </c:pt>
                <c:pt idx="4">
                  <c:v>44963</c:v>
                </c:pt>
                <c:pt idx="5">
                  <c:v>44956</c:v>
                </c:pt>
                <c:pt idx="6">
                  <c:v>44949</c:v>
                </c:pt>
                <c:pt idx="7">
                  <c:v>44942</c:v>
                </c:pt>
              </c:numCache>
            </c:numRef>
          </c:cat>
          <c:val>
            <c:numRef>
              <c:f>('Weekly Trend Report'!$E$28,'Weekly Trend Report'!$E$30,'Weekly Trend Report'!$E$32,'Weekly Trend Report'!$E$34,'Weekly Trend Report'!$E$36,'Weekly Trend Report'!$E$38,'Weekly Trend Report'!$E$40,'Weekly Trend Report'!$E$42)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4-479B-A9C7-8EB3B45A8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areaChart>
      <c:dateAx>
        <c:axId val="1"/>
        <c:scaling>
          <c:orientation val="minMax"/>
        </c:scaling>
        <c:delete val="0"/>
        <c:axPos val="b"/>
        <c:numFmt formatCode="dd\-mmm\-yyyy" sourceLinked="1"/>
        <c:majorTickMark val="cross"/>
        <c:minorTickMark val="cross"/>
        <c:tickLblPos val="nextTo"/>
        <c:crossAx val="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midCat"/>
      </c:valAx>
    </c:plotArea>
    <c:legend>
      <c:legendPos val="b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</xdr:row>
      <xdr:rowOff>47625</xdr:rowOff>
    </xdr:from>
    <xdr:to>
      <xdr:col>28</xdr:col>
      <xdr:colOff>57150</xdr:colOff>
      <xdr:row>22</xdr:row>
      <xdr:rowOff>142875</xdr:rowOff>
    </xdr:to>
    <xdr:graphicFrame macro="">
      <xdr:nvGraphicFramePr>
        <xdr:cNvPr id="2" name="Weekly Vulnerability Trend Repo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3"/>
  <sheetViews>
    <sheetView showGridLines="0" showRowColHeaders="0" tabSelected="1" workbookViewId="0">
      <selection activeCell="AG16" sqref="AG16"/>
    </sheetView>
  </sheetViews>
  <sheetFormatPr defaultRowHeight="14.4"/>
  <cols>
    <col min="1" max="1" width="15" customWidth="1"/>
    <col min="2" max="2" width="8" customWidth="1"/>
    <col min="3" max="3" width="4" customWidth="1"/>
    <col min="4" max="4" width="6" customWidth="1"/>
    <col min="5" max="5" width="4.6640625" customWidth="1"/>
    <col min="6" max="6" width="3" customWidth="1"/>
    <col min="7" max="8" width="4.6640625" customWidth="1"/>
    <col min="9" max="9" width="3" customWidth="1"/>
    <col min="10" max="11" width="4.6640625" customWidth="1"/>
    <col min="12" max="12" width="3" customWidth="1"/>
    <col min="13" max="14" width="4.6640625" customWidth="1"/>
    <col min="15" max="15" width="3" customWidth="1"/>
    <col min="16" max="18" width="4.6640625" customWidth="1"/>
    <col min="19" max="22" width="10.44140625" customWidth="1"/>
    <col min="23" max="24" width="4.6640625" customWidth="1"/>
    <col min="25" max="28" width="10.44140625" customWidth="1"/>
  </cols>
  <sheetData>
    <row r="1" spans="1:3">
      <c r="A1" t="s">
        <v>0</v>
      </c>
      <c r="B1" s="1" t="s">
        <v>8</v>
      </c>
    </row>
    <row r="2" spans="1:3">
      <c r="A2" t="s">
        <v>1</v>
      </c>
      <c r="B2" s="1" t="s">
        <v>9</v>
      </c>
    </row>
    <row r="3" spans="1:3">
      <c r="A3" t="s">
        <v>2</v>
      </c>
      <c r="B3" s="50">
        <f>DATE(2023,3,16)</f>
        <v>45001</v>
      </c>
      <c r="C3" s="51"/>
    </row>
    <row r="24" spans="1:28" ht="15" thickBot="1"/>
    <row r="25" spans="1:28">
      <c r="A25" s="52" t="s">
        <v>3</v>
      </c>
      <c r="B25" s="42" t="s">
        <v>11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4"/>
      <c r="Q25" s="42" t="s">
        <v>4</v>
      </c>
      <c r="R25" s="43"/>
      <c r="S25" s="43"/>
      <c r="T25" s="43"/>
      <c r="U25" s="43"/>
      <c r="V25" s="44"/>
      <c r="W25" s="42" t="s">
        <v>12</v>
      </c>
      <c r="X25" s="43"/>
      <c r="Y25" s="43"/>
      <c r="Z25" s="43"/>
      <c r="AA25" s="43"/>
      <c r="AB25" s="44"/>
    </row>
    <row r="26" spans="1:28">
      <c r="A26" s="53"/>
      <c r="B26" s="12" t="s">
        <v>5</v>
      </c>
      <c r="C26" s="10"/>
      <c r="D26" s="11" t="s">
        <v>10</v>
      </c>
      <c r="E26" s="47" t="s">
        <v>6</v>
      </c>
      <c r="F26" s="46"/>
      <c r="G26" s="46"/>
      <c r="H26" s="46"/>
      <c r="I26" s="46"/>
      <c r="J26" s="46"/>
      <c r="K26" s="46"/>
      <c r="L26" s="46"/>
      <c r="M26" s="46"/>
      <c r="N26" s="46"/>
      <c r="O26" s="49"/>
      <c r="P26" s="54"/>
      <c r="Q26" s="45" t="s">
        <v>5</v>
      </c>
      <c r="R26" s="46"/>
      <c r="S26" s="47" t="s">
        <v>6</v>
      </c>
      <c r="T26" s="46"/>
      <c r="U26" s="46"/>
      <c r="V26" s="48"/>
      <c r="W26" s="45" t="s">
        <v>5</v>
      </c>
      <c r="X26" s="49"/>
      <c r="Y26" s="47" t="s">
        <v>6</v>
      </c>
      <c r="Z26" s="46"/>
      <c r="AA26" s="46"/>
      <c r="AB26" s="48"/>
    </row>
    <row r="27" spans="1:28" ht="7.2" customHeight="1">
      <c r="A27" s="26">
        <v>44991</v>
      </c>
      <c r="B27" s="28">
        <f>SUM(E28,H28,K28,N28)</f>
        <v>37</v>
      </c>
      <c r="C27" s="30" t="str">
        <f>IF(B27 - B29 &gt; 0, "p", IF(B27 - B29 &lt; 0, "q", "¬"))</f>
        <v>q</v>
      </c>
      <c r="D27" s="24">
        <f>ABS(B27 - B29)</f>
        <v>7</v>
      </c>
      <c r="E27" s="33"/>
      <c r="F27" s="34"/>
      <c r="G27" s="35"/>
      <c r="H27" s="36"/>
      <c r="I27" s="34"/>
      <c r="J27" s="35"/>
      <c r="K27" s="37"/>
      <c r="L27" s="34"/>
      <c r="M27" s="35"/>
      <c r="N27" s="38"/>
      <c r="O27" s="34"/>
      <c r="P27" s="39"/>
      <c r="Q27" s="22" t="str">
        <f>IF(R27 &gt; 0, "p", "¬")</f>
        <v>p</v>
      </c>
      <c r="R27" s="24">
        <f>SUM(S28:V28)</f>
        <v>19</v>
      </c>
      <c r="S27" s="7"/>
      <c r="T27" s="8"/>
      <c r="U27" s="9"/>
      <c r="V27" s="18"/>
      <c r="W27" s="22" t="str">
        <f>IF(X27 &gt; 0, "q", "¬")</f>
        <v>q</v>
      </c>
      <c r="X27" s="24">
        <f>SUM(Y28:AB28)</f>
        <v>26</v>
      </c>
      <c r="Y27" s="7"/>
      <c r="Z27" s="8"/>
      <c r="AA27" s="9"/>
      <c r="AB27" s="18"/>
    </row>
    <row r="28" spans="1:28">
      <c r="A28" s="27"/>
      <c r="B28" s="23"/>
      <c r="C28" s="41"/>
      <c r="D28" s="41"/>
      <c r="E28" s="3">
        <v>1</v>
      </c>
      <c r="F28" s="6" t="str">
        <f>IF(IF(ISNUMBER(E28), E28, 0) - IF(ISNUMBER(E30), E30, 0) &gt; 0, "p", IF(IF(ISNUMBER(E28), E28, 0) - IF(ISNUMBER(E30), E30, 0) &lt; 0, "q","¬"))</f>
        <v>q</v>
      </c>
      <c r="G28" s="5">
        <f>ABS(IF(ISNUMBER(E28), E28, 0) - IF(ISNUMBER(E30), E30, 0))</f>
        <v>3</v>
      </c>
      <c r="H28" s="3">
        <v>10</v>
      </c>
      <c r="I28" s="6" t="str">
        <f>IF(IF(ISNUMBER(H28), H28, 0) - IF(ISNUMBER(H30), H30, 0) &gt; 0, "p", IF(IF(ISNUMBER(H28), H28, 0) - IF(ISNUMBER(H30), H30, 0) &lt; 0, "q","¬"))</f>
        <v>p</v>
      </c>
      <c r="J28" s="5">
        <f>ABS(IF(ISNUMBER(H28), H28, 0) - IF(ISNUMBER(H30), H30, 0))</f>
        <v>6</v>
      </c>
      <c r="K28" s="3">
        <v>8</v>
      </c>
      <c r="L28" s="6" t="str">
        <f>IF(IF(ISNUMBER(K28), K28, 0) - IF(ISNUMBER(K30), K30, 0) &gt; 0, "p", IF(IF(ISNUMBER(K28), K28, 0) - IF(ISNUMBER(K30), K30, 0) &lt; 0, "q","¬"))</f>
        <v>q</v>
      </c>
      <c r="M28" s="5">
        <f>ABS(IF(ISNUMBER(K28), K28, 0) - IF(ISNUMBER(K30), K30, 0))</f>
        <v>8</v>
      </c>
      <c r="N28" s="3">
        <v>18</v>
      </c>
      <c r="O28" s="6" t="str">
        <f>IF(IF(ISNUMBER(N28), N28, 0) - IF(ISNUMBER(N30), N30, 0) &gt; 0, "p", IF(IF(ISNUMBER(N28), N28, 0) - IF(ISNUMBER(N30), N30, 0) &lt; 0, "q","¬"))</f>
        <v>q</v>
      </c>
      <c r="P28" s="13">
        <f>ABS(IF(ISNUMBER(N28), N28, 0) - IF(ISNUMBER(N30), N30, 0))</f>
        <v>2</v>
      </c>
      <c r="Q28" s="23"/>
      <c r="R28" s="25"/>
      <c r="S28" s="4">
        <v>1</v>
      </c>
      <c r="T28" s="4">
        <v>8</v>
      </c>
      <c r="U28" s="4">
        <v>2</v>
      </c>
      <c r="V28" s="19">
        <v>8</v>
      </c>
      <c r="W28" s="23"/>
      <c r="X28" s="25"/>
      <c r="Y28" s="4">
        <v>4</v>
      </c>
      <c r="Z28" s="4">
        <v>2</v>
      </c>
      <c r="AA28" s="4">
        <v>10</v>
      </c>
      <c r="AB28" s="19">
        <v>10</v>
      </c>
    </row>
    <row r="29" spans="1:28" ht="7.2" customHeight="1">
      <c r="A29" s="26">
        <v>44984</v>
      </c>
      <c r="B29" s="28">
        <f>SUM(E30,H30,K30,N30)</f>
        <v>44</v>
      </c>
      <c r="C29" s="30" t="str">
        <f>IF(B29 - B31 &gt; 0, "p", IF(B29 - B31 &lt; 0, "q", "¬"))</f>
        <v>¬</v>
      </c>
      <c r="D29" s="24">
        <f>ABS(B29 - B31)</f>
        <v>0</v>
      </c>
      <c r="E29" s="33"/>
      <c r="F29" s="34"/>
      <c r="G29" s="35"/>
      <c r="H29" s="36"/>
      <c r="I29" s="34"/>
      <c r="J29" s="35"/>
      <c r="K29" s="37"/>
      <c r="L29" s="34"/>
      <c r="M29" s="35"/>
      <c r="N29" s="38"/>
      <c r="O29" s="34"/>
      <c r="P29" s="39"/>
      <c r="Q29" s="22" t="str">
        <f>IF(R29 &gt; 0, "p", "¬")</f>
        <v>p</v>
      </c>
      <c r="R29" s="24">
        <f>SUM(S30:V30)</f>
        <v>34</v>
      </c>
      <c r="S29" s="7"/>
      <c r="T29" s="8"/>
      <c r="U29" s="9"/>
      <c r="V29" s="18"/>
      <c r="W29" s="22" t="str">
        <f>IF(X29 &gt; 0, "q", "¬")</f>
        <v>q</v>
      </c>
      <c r="X29" s="24">
        <f>SUM(Y30:AB30)</f>
        <v>34</v>
      </c>
      <c r="Y29" s="7"/>
      <c r="Z29" s="8"/>
      <c r="AA29" s="9"/>
      <c r="AB29" s="18"/>
    </row>
    <row r="30" spans="1:28">
      <c r="A30" s="27"/>
      <c r="B30" s="23"/>
      <c r="C30" s="41"/>
      <c r="D30" s="41"/>
      <c r="E30" s="3">
        <v>4</v>
      </c>
      <c r="F30" s="6" t="str">
        <f>IF(IF(ISNUMBER(E30), E30, 0) - IF(ISNUMBER(E32), E32, 0) &gt; 0, "p", IF(IF(ISNUMBER(E30), E30, 0) - IF(ISNUMBER(E32), E32, 0) &lt; 0, "q","¬"))</f>
        <v>q</v>
      </c>
      <c r="G30" s="5">
        <f>ABS(IF(ISNUMBER(E30), E30, 0) - IF(ISNUMBER(E32), E32, 0))</f>
        <v>2</v>
      </c>
      <c r="H30" s="3">
        <v>4</v>
      </c>
      <c r="I30" s="6" t="str">
        <f>IF(IF(ISNUMBER(H30), H30, 0) - IF(ISNUMBER(H32), H32, 0) &gt; 0, "p", IF(IF(ISNUMBER(H30), H30, 0) - IF(ISNUMBER(H32), H32, 0) &lt; 0, "q","¬"))</f>
        <v>p</v>
      </c>
      <c r="J30" s="5">
        <f>ABS(IF(ISNUMBER(H30), H30, 0) - IF(ISNUMBER(H32), H32, 0))</f>
        <v>4</v>
      </c>
      <c r="K30" s="3">
        <v>16</v>
      </c>
      <c r="L30" s="6" t="str">
        <f>IF(IF(ISNUMBER(K30), K30, 0) - IF(ISNUMBER(K32), K32, 0) &gt; 0, "p", IF(IF(ISNUMBER(K30), K30, 0) - IF(ISNUMBER(K32), K32, 0) &lt; 0, "q","¬"))</f>
        <v>p</v>
      </c>
      <c r="M30" s="5">
        <f>ABS(IF(ISNUMBER(K30), K30, 0) - IF(ISNUMBER(K32), K32, 0))</f>
        <v>14</v>
      </c>
      <c r="N30" s="3">
        <v>20</v>
      </c>
      <c r="O30" s="6" t="str">
        <f>IF(IF(ISNUMBER(N30), N30, 0) - IF(ISNUMBER(N32), N32, 0) &gt; 0, "p", IF(IF(ISNUMBER(N30), N30, 0) - IF(ISNUMBER(N32), N32, 0) &lt; 0, "q","¬"))</f>
        <v>q</v>
      </c>
      <c r="P30" s="13">
        <f>ABS(IF(ISNUMBER(N30), N30, 0) - IF(ISNUMBER(N32), N32, 0))</f>
        <v>16</v>
      </c>
      <c r="Q30" s="23"/>
      <c r="R30" s="25"/>
      <c r="S30" s="4">
        <v>4</v>
      </c>
      <c r="T30" s="4">
        <v>4</v>
      </c>
      <c r="U30" s="4">
        <v>16</v>
      </c>
      <c r="V30" s="19">
        <v>10</v>
      </c>
      <c r="W30" s="23"/>
      <c r="X30" s="25"/>
      <c r="Y30" s="4">
        <v>6</v>
      </c>
      <c r="Z30" s="4">
        <v>0</v>
      </c>
      <c r="AA30" s="4">
        <v>2</v>
      </c>
      <c r="AB30" s="19">
        <v>26</v>
      </c>
    </row>
    <row r="31" spans="1:28" ht="7.2" customHeight="1">
      <c r="A31" s="26">
        <v>44977</v>
      </c>
      <c r="B31" s="28">
        <f>SUM(E32,H32,K32,N32)</f>
        <v>44</v>
      </c>
      <c r="C31" s="30" t="str">
        <f>IF(B31 - B33 &gt; 0, "p", IF(B31 - B33 &lt; 0, "q", "¬"))</f>
        <v>q</v>
      </c>
      <c r="D31" s="24">
        <f>ABS(B31 - B33)</f>
        <v>32</v>
      </c>
      <c r="E31" s="33"/>
      <c r="F31" s="34"/>
      <c r="G31" s="35"/>
      <c r="H31" s="36"/>
      <c r="I31" s="34"/>
      <c r="J31" s="35"/>
      <c r="K31" s="37"/>
      <c r="L31" s="34"/>
      <c r="M31" s="35"/>
      <c r="N31" s="38"/>
      <c r="O31" s="34"/>
      <c r="P31" s="39"/>
      <c r="Q31" s="22" t="str">
        <f>IF(R31 &gt; 0, "p", "¬")</f>
        <v>p</v>
      </c>
      <c r="R31" s="24">
        <f>SUM(S32:V32)</f>
        <v>22</v>
      </c>
      <c r="S31" s="7"/>
      <c r="T31" s="8"/>
      <c r="U31" s="9"/>
      <c r="V31" s="18"/>
      <c r="W31" s="22" t="str">
        <f>IF(X31 &gt; 0, "q", "¬")</f>
        <v>q</v>
      </c>
      <c r="X31" s="24">
        <f>SUM(Y32:AB32)</f>
        <v>54</v>
      </c>
      <c r="Y31" s="7"/>
      <c r="Z31" s="8"/>
      <c r="AA31" s="9"/>
      <c r="AB31" s="18"/>
    </row>
    <row r="32" spans="1:28">
      <c r="A32" s="27"/>
      <c r="B32" s="23"/>
      <c r="C32" s="41"/>
      <c r="D32" s="41"/>
      <c r="E32" s="3">
        <v>6</v>
      </c>
      <c r="F32" s="6" t="str">
        <f>IF(IF(ISNUMBER(E32), E32, 0) - IF(ISNUMBER(E34), E34, 0) &gt; 0, "p", IF(IF(ISNUMBER(E32), E32, 0) - IF(ISNUMBER(E34), E34, 0) &lt; 0, "q","¬"))</f>
        <v>p</v>
      </c>
      <c r="G32" s="5">
        <f>ABS(IF(ISNUMBER(E32), E32, 0) - IF(ISNUMBER(E34), E34, 0))</f>
        <v>3</v>
      </c>
      <c r="H32" s="3">
        <v>0</v>
      </c>
      <c r="I32" s="6" t="str">
        <f>IF(IF(ISNUMBER(H32), H32, 0) - IF(ISNUMBER(H34), H34, 0) &gt; 0, "p", IF(IF(ISNUMBER(H32), H32, 0) - IF(ISNUMBER(H34), H34, 0) &lt; 0, "q","¬"))</f>
        <v>q</v>
      </c>
      <c r="J32" s="5">
        <f>ABS(IF(ISNUMBER(H32), H32, 0) - IF(ISNUMBER(H34), H34, 0))</f>
        <v>7</v>
      </c>
      <c r="K32" s="3">
        <v>2</v>
      </c>
      <c r="L32" s="6" t="str">
        <f>IF(IF(ISNUMBER(K32), K32, 0) - IF(ISNUMBER(K34), K34, 0) &gt; 0, "p", IF(IF(ISNUMBER(K32), K32, 0) - IF(ISNUMBER(K34), K34, 0) &lt; 0, "q","¬"))</f>
        <v>q</v>
      </c>
      <c r="M32" s="5">
        <f>ABS(IF(ISNUMBER(K32), K32, 0) - IF(ISNUMBER(K34), K34, 0))</f>
        <v>13</v>
      </c>
      <c r="N32" s="3">
        <v>36</v>
      </c>
      <c r="O32" s="6" t="str">
        <f>IF(IF(ISNUMBER(N32), N32, 0) - IF(ISNUMBER(N34), N34, 0) &gt; 0, "p", IF(IF(ISNUMBER(N32), N32, 0) - IF(ISNUMBER(N34), N34, 0) &lt; 0, "q","¬"))</f>
        <v>q</v>
      </c>
      <c r="P32" s="13">
        <f>ABS(IF(ISNUMBER(N32), N32, 0) - IF(ISNUMBER(N34), N34, 0))</f>
        <v>15</v>
      </c>
      <c r="Q32" s="23"/>
      <c r="R32" s="25"/>
      <c r="S32" s="4">
        <v>6</v>
      </c>
      <c r="T32" s="4">
        <v>0</v>
      </c>
      <c r="U32" s="4">
        <v>1</v>
      </c>
      <c r="V32" s="19">
        <v>15</v>
      </c>
      <c r="W32" s="23"/>
      <c r="X32" s="25"/>
      <c r="Y32" s="4">
        <v>3</v>
      </c>
      <c r="Z32" s="4">
        <v>7</v>
      </c>
      <c r="AA32" s="4">
        <v>14</v>
      </c>
      <c r="AB32" s="19">
        <v>30</v>
      </c>
    </row>
    <row r="33" spans="1:28" ht="7.2" customHeight="1">
      <c r="A33" s="26">
        <v>44970</v>
      </c>
      <c r="B33" s="28">
        <f>SUM(E34,H34,K34,N34)</f>
        <v>76</v>
      </c>
      <c r="C33" s="30" t="str">
        <f>IF(B33 - B35 &gt; 0, "p", IF(B33 - B35 &lt; 0, "q", "¬"))</f>
        <v>p</v>
      </c>
      <c r="D33" s="24">
        <f>ABS(B33 - B35)</f>
        <v>20</v>
      </c>
      <c r="E33" s="33"/>
      <c r="F33" s="34"/>
      <c r="G33" s="35"/>
      <c r="H33" s="36"/>
      <c r="I33" s="34"/>
      <c r="J33" s="35"/>
      <c r="K33" s="37"/>
      <c r="L33" s="34"/>
      <c r="M33" s="35"/>
      <c r="N33" s="38"/>
      <c r="O33" s="34"/>
      <c r="P33" s="39"/>
      <c r="Q33" s="22" t="str">
        <f>IF(R33 &gt; 0, "p", "¬")</f>
        <v>p</v>
      </c>
      <c r="R33" s="24">
        <f>SUM(S34:V34)</f>
        <v>46</v>
      </c>
      <c r="S33" s="7"/>
      <c r="T33" s="8"/>
      <c r="U33" s="9"/>
      <c r="V33" s="18"/>
      <c r="W33" s="22" t="str">
        <f>IF(X33 &gt; 0, "q", "¬")</f>
        <v>q</v>
      </c>
      <c r="X33" s="24">
        <f>SUM(Y34:AB34)</f>
        <v>26</v>
      </c>
      <c r="Y33" s="7"/>
      <c r="Z33" s="8"/>
      <c r="AA33" s="9"/>
      <c r="AB33" s="18"/>
    </row>
    <row r="34" spans="1:28">
      <c r="A34" s="27"/>
      <c r="B34" s="23"/>
      <c r="C34" s="41"/>
      <c r="D34" s="41"/>
      <c r="E34" s="3">
        <v>3</v>
      </c>
      <c r="F34" s="6" t="str">
        <f>IF(IF(ISNUMBER(E34), E34, 0) - IF(ISNUMBER(E36), E36, 0) &gt; 0, "p", IF(IF(ISNUMBER(E34), E34, 0) - IF(ISNUMBER(E36), E36, 0) &lt; 0, "q","¬"))</f>
        <v>q</v>
      </c>
      <c r="G34" s="5">
        <f>ABS(IF(ISNUMBER(E34), E34, 0) - IF(ISNUMBER(E36), E36, 0))</f>
        <v>2</v>
      </c>
      <c r="H34" s="3">
        <v>7</v>
      </c>
      <c r="I34" s="6" t="str">
        <f>IF(IF(ISNUMBER(H34), H34, 0) - IF(ISNUMBER(H36), H36, 0) &gt; 0, "p", IF(IF(ISNUMBER(H34), H34, 0) - IF(ISNUMBER(H36), H36, 0) &lt; 0, "q","¬"))</f>
        <v>q</v>
      </c>
      <c r="J34" s="5">
        <f>ABS(IF(ISNUMBER(H34), H34, 0) - IF(ISNUMBER(H36), H36, 0))</f>
        <v>1</v>
      </c>
      <c r="K34" s="3">
        <v>15</v>
      </c>
      <c r="L34" s="6" t="str">
        <f>IF(IF(ISNUMBER(K34), K34, 0) - IF(ISNUMBER(K36), K36, 0) &gt; 0, "p", IF(IF(ISNUMBER(K34), K34, 0) - IF(ISNUMBER(K36), K36, 0) &lt; 0, "q","¬"))</f>
        <v>p</v>
      </c>
      <c r="M34" s="5">
        <f>ABS(IF(ISNUMBER(K34), K34, 0) - IF(ISNUMBER(K36), K36, 0))</f>
        <v>12</v>
      </c>
      <c r="N34" s="3">
        <v>51</v>
      </c>
      <c r="O34" s="6" t="str">
        <f>IF(IF(ISNUMBER(N34), N34, 0) - IF(ISNUMBER(N36), N36, 0) &gt; 0, "p", IF(IF(ISNUMBER(N34), N34, 0) - IF(ISNUMBER(N36), N36, 0) &lt; 0, "q","¬"))</f>
        <v>p</v>
      </c>
      <c r="P34" s="13">
        <f>ABS(IF(ISNUMBER(N34), N34, 0) - IF(ISNUMBER(N36), N36, 0))</f>
        <v>11</v>
      </c>
      <c r="Q34" s="23"/>
      <c r="R34" s="25"/>
      <c r="S34" s="4">
        <v>3</v>
      </c>
      <c r="T34" s="4">
        <v>2</v>
      </c>
      <c r="U34" s="4">
        <v>15</v>
      </c>
      <c r="V34" s="19">
        <v>26</v>
      </c>
      <c r="W34" s="23"/>
      <c r="X34" s="25"/>
      <c r="Y34" s="4">
        <v>5</v>
      </c>
      <c r="Z34" s="4">
        <v>3</v>
      </c>
      <c r="AA34" s="4">
        <v>3</v>
      </c>
      <c r="AB34" s="19">
        <v>15</v>
      </c>
    </row>
    <row r="35" spans="1:28" ht="7.2" customHeight="1">
      <c r="A35" s="26">
        <v>44963</v>
      </c>
      <c r="B35" s="28">
        <f>SUM(E36,H36,K36,N36)</f>
        <v>56</v>
      </c>
      <c r="C35" s="30" t="str">
        <f>IF(B35 - B37 &gt; 0, "p", IF(B35 - B37 &lt; 0, "q", "¬"))</f>
        <v>q</v>
      </c>
      <c r="D35" s="24">
        <f>ABS(B35 - B37)</f>
        <v>44</v>
      </c>
      <c r="E35" s="33"/>
      <c r="F35" s="34"/>
      <c r="G35" s="35"/>
      <c r="H35" s="36"/>
      <c r="I35" s="34"/>
      <c r="J35" s="35"/>
      <c r="K35" s="37"/>
      <c r="L35" s="34"/>
      <c r="M35" s="35"/>
      <c r="N35" s="38"/>
      <c r="O35" s="34"/>
      <c r="P35" s="39"/>
      <c r="Q35" s="22" t="str">
        <f>IF(R35 &gt; 0, "p", "¬")</f>
        <v>p</v>
      </c>
      <c r="R35" s="24">
        <f>SUM(S36:V36)</f>
        <v>26</v>
      </c>
      <c r="S35" s="7"/>
      <c r="T35" s="8"/>
      <c r="U35" s="9"/>
      <c r="V35" s="18"/>
      <c r="W35" s="22" t="str">
        <f>IF(X35 &gt; 0, "q", "¬")</f>
        <v>q</v>
      </c>
      <c r="X35" s="24">
        <f>SUM(Y36:AB36)</f>
        <v>70</v>
      </c>
      <c r="Y35" s="7"/>
      <c r="Z35" s="8"/>
      <c r="AA35" s="9"/>
      <c r="AB35" s="18"/>
    </row>
    <row r="36" spans="1:28">
      <c r="A36" s="27"/>
      <c r="B36" s="23"/>
      <c r="C36" s="41"/>
      <c r="D36" s="41"/>
      <c r="E36" s="3">
        <v>5</v>
      </c>
      <c r="F36" s="6" t="str">
        <f>IF(IF(ISNUMBER(E36), E36, 0) - IF(ISNUMBER(E38), E38, 0) &gt; 0, "p", IF(IF(ISNUMBER(E36), E36, 0) - IF(ISNUMBER(E38), E38, 0) &lt; 0, "q","¬"))</f>
        <v>¬</v>
      </c>
      <c r="G36" s="5">
        <f>ABS(IF(ISNUMBER(E36), E36, 0) - IF(ISNUMBER(E38), E38, 0))</f>
        <v>0</v>
      </c>
      <c r="H36" s="3">
        <v>8</v>
      </c>
      <c r="I36" s="6" t="str">
        <f>IF(IF(ISNUMBER(H36), H36, 0) - IF(ISNUMBER(H38), H38, 0) &gt; 0, "p", IF(IF(ISNUMBER(H36), H36, 0) - IF(ISNUMBER(H38), H38, 0) &lt; 0, "q","¬"))</f>
        <v>p</v>
      </c>
      <c r="J36" s="5">
        <f>ABS(IF(ISNUMBER(H36), H36, 0) - IF(ISNUMBER(H38), H38, 0))</f>
        <v>7</v>
      </c>
      <c r="K36" s="3">
        <v>3</v>
      </c>
      <c r="L36" s="6" t="str">
        <f>IF(IF(ISNUMBER(K36), K36, 0) - IF(ISNUMBER(K38), K38, 0) &gt; 0, "p", IF(IF(ISNUMBER(K36), K36, 0) - IF(ISNUMBER(K38), K38, 0) &lt; 0, "q","¬"))</f>
        <v>q</v>
      </c>
      <c r="M36" s="5">
        <f>ABS(IF(ISNUMBER(K36), K36, 0) - IF(ISNUMBER(K38), K38, 0))</f>
        <v>22</v>
      </c>
      <c r="N36" s="3">
        <v>40</v>
      </c>
      <c r="O36" s="6" t="str">
        <f>IF(IF(ISNUMBER(N36), N36, 0) - IF(ISNUMBER(N38), N38, 0) &gt; 0, "p", IF(IF(ISNUMBER(N36), N36, 0) - IF(ISNUMBER(N38), N38, 0) &lt; 0, "q","¬"))</f>
        <v>q</v>
      </c>
      <c r="P36" s="13">
        <f>ABS(IF(ISNUMBER(N36), N36, 0) - IF(ISNUMBER(N38), N38, 0))</f>
        <v>29</v>
      </c>
      <c r="Q36" s="23"/>
      <c r="R36" s="25"/>
      <c r="S36" s="4">
        <v>5</v>
      </c>
      <c r="T36" s="4">
        <v>8</v>
      </c>
      <c r="U36" s="4">
        <v>2</v>
      </c>
      <c r="V36" s="19">
        <v>11</v>
      </c>
      <c r="W36" s="23"/>
      <c r="X36" s="25"/>
      <c r="Y36" s="4">
        <v>5</v>
      </c>
      <c r="Z36" s="4">
        <v>1</v>
      </c>
      <c r="AA36" s="4">
        <v>24</v>
      </c>
      <c r="AB36" s="19">
        <v>40</v>
      </c>
    </row>
    <row r="37" spans="1:28" ht="7.2" customHeight="1">
      <c r="A37" s="26">
        <v>44956</v>
      </c>
      <c r="B37" s="28">
        <f>SUM(E38,H38,K38,N38)</f>
        <v>100</v>
      </c>
      <c r="C37" s="30" t="str">
        <f>IF(B37 - B39 &gt; 0, "p", IF(B37 - B39 &lt; 0, "q", "¬"))</f>
        <v>q</v>
      </c>
      <c r="D37" s="24">
        <f>ABS(B37 - B39)</f>
        <v>24</v>
      </c>
      <c r="E37" s="33"/>
      <c r="F37" s="34"/>
      <c r="G37" s="35"/>
      <c r="H37" s="36"/>
      <c r="I37" s="34"/>
      <c r="J37" s="35"/>
      <c r="K37" s="37"/>
      <c r="L37" s="34"/>
      <c r="M37" s="35"/>
      <c r="N37" s="38"/>
      <c r="O37" s="34"/>
      <c r="P37" s="39"/>
      <c r="Q37" s="22" t="str">
        <f>IF(R37 &gt; 0, "p", "¬")</f>
        <v>p</v>
      </c>
      <c r="R37" s="24">
        <f>SUM(S38:V38)</f>
        <v>33</v>
      </c>
      <c r="S37" s="7"/>
      <c r="T37" s="8"/>
      <c r="U37" s="9"/>
      <c r="V37" s="18"/>
      <c r="W37" s="22" t="str">
        <f>IF(X37 &gt; 0, "q", "¬")</f>
        <v>q</v>
      </c>
      <c r="X37" s="24">
        <f>SUM(Y38:AB38)</f>
        <v>57</v>
      </c>
      <c r="Y37" s="7"/>
      <c r="Z37" s="8"/>
      <c r="AA37" s="9"/>
      <c r="AB37" s="18"/>
    </row>
    <row r="38" spans="1:28">
      <c r="A38" s="27"/>
      <c r="B38" s="23"/>
      <c r="C38" s="41"/>
      <c r="D38" s="41"/>
      <c r="E38" s="3">
        <v>5</v>
      </c>
      <c r="F38" s="6" t="str">
        <f>IF(IF(ISNUMBER(E38), E38, 0) - IF(ISNUMBER(E40), E40, 0) &gt; 0, "p", IF(IF(ISNUMBER(E38), E38, 0) - IF(ISNUMBER(E40), E40, 0) &lt; 0, "q","¬"))</f>
        <v>q</v>
      </c>
      <c r="G38" s="5">
        <f>ABS(IF(ISNUMBER(E38), E38, 0) - IF(ISNUMBER(E40), E40, 0))</f>
        <v>2</v>
      </c>
      <c r="H38" s="3">
        <v>1</v>
      </c>
      <c r="I38" s="6" t="str">
        <f>IF(IF(ISNUMBER(H38), H38, 0) - IF(ISNUMBER(H40), H40, 0) &gt; 0, "p", IF(IF(ISNUMBER(H38), H38, 0) - IF(ISNUMBER(H40), H40, 0) &lt; 0, "q","¬"))</f>
        <v>q</v>
      </c>
      <c r="J38" s="5">
        <f>ABS(IF(ISNUMBER(H38), H38, 0) - IF(ISNUMBER(H40), H40, 0))</f>
        <v>9</v>
      </c>
      <c r="K38" s="3">
        <v>25</v>
      </c>
      <c r="L38" s="6" t="str">
        <f>IF(IF(ISNUMBER(K38), K38, 0) - IF(ISNUMBER(K40), K40, 0) &gt; 0, "p", IF(IF(ISNUMBER(K38), K38, 0) - IF(ISNUMBER(K40), K40, 0) &lt; 0, "q","¬"))</f>
        <v>q</v>
      </c>
      <c r="M38" s="5">
        <f>ABS(IF(ISNUMBER(K38), K38, 0) - IF(ISNUMBER(K40), K40, 0))</f>
        <v>18</v>
      </c>
      <c r="N38" s="3">
        <v>69</v>
      </c>
      <c r="O38" s="6" t="str">
        <f>IF(IF(ISNUMBER(N38), N38, 0) - IF(ISNUMBER(N40), N40, 0) &gt; 0, "p", IF(IF(ISNUMBER(N38), N38, 0) - IF(ISNUMBER(N40), N40, 0) &lt; 0, "q","¬"))</f>
        <v>p</v>
      </c>
      <c r="P38" s="13">
        <f>ABS(IF(ISNUMBER(N38), N38, 0) - IF(ISNUMBER(N40), N40, 0))</f>
        <v>5</v>
      </c>
      <c r="Q38" s="23"/>
      <c r="R38" s="25"/>
      <c r="S38" s="4">
        <v>5</v>
      </c>
      <c r="T38" s="4">
        <v>1</v>
      </c>
      <c r="U38" s="4">
        <v>12</v>
      </c>
      <c r="V38" s="19">
        <v>15</v>
      </c>
      <c r="W38" s="23"/>
      <c r="X38" s="25"/>
      <c r="Y38" s="4">
        <v>7</v>
      </c>
      <c r="Z38" s="4">
        <v>10</v>
      </c>
      <c r="AA38" s="4">
        <v>30</v>
      </c>
      <c r="AB38" s="19">
        <v>10</v>
      </c>
    </row>
    <row r="39" spans="1:28" ht="7.2" customHeight="1">
      <c r="A39" s="26">
        <v>44949</v>
      </c>
      <c r="B39" s="28">
        <f>SUM(E40,H40,K40,N40)</f>
        <v>124</v>
      </c>
      <c r="C39" s="30" t="str">
        <f>IF(B39 - B41 &gt; 0, "p", IF(B39 - B41 &lt; 0, "q", "¬"))</f>
        <v>q</v>
      </c>
      <c r="D39" s="24">
        <f>ABS(B39 - B41)</f>
        <v>36</v>
      </c>
      <c r="E39" s="33"/>
      <c r="F39" s="34"/>
      <c r="G39" s="35"/>
      <c r="H39" s="36"/>
      <c r="I39" s="34"/>
      <c r="J39" s="35"/>
      <c r="K39" s="37"/>
      <c r="L39" s="34"/>
      <c r="M39" s="35"/>
      <c r="N39" s="38"/>
      <c r="O39" s="34"/>
      <c r="P39" s="39"/>
      <c r="Q39" s="22" t="str">
        <f>IF(R39 &gt; 0, "p", "¬")</f>
        <v>p</v>
      </c>
      <c r="R39" s="24">
        <f>SUM(S40:V40)</f>
        <v>47</v>
      </c>
      <c r="S39" s="7"/>
      <c r="T39" s="8"/>
      <c r="U39" s="9"/>
      <c r="V39" s="18"/>
      <c r="W39" s="22" t="str">
        <f>IF(X39 &gt; 0, "q", "¬")</f>
        <v>q</v>
      </c>
      <c r="X39" s="24">
        <f>SUM(Y40:AB40)</f>
        <v>83</v>
      </c>
      <c r="Y39" s="7"/>
      <c r="Z39" s="8"/>
      <c r="AA39" s="9"/>
      <c r="AB39" s="18"/>
    </row>
    <row r="40" spans="1:28">
      <c r="A40" s="27"/>
      <c r="B40" s="23"/>
      <c r="C40" s="41"/>
      <c r="D40" s="41"/>
      <c r="E40" s="3">
        <v>7</v>
      </c>
      <c r="F40" s="6" t="str">
        <f>IF(IF(ISNUMBER(E40), E40, 0) - IF(ISNUMBER(E42), E42, 0) &gt; 0, "p", IF(IF(ISNUMBER(E40), E40, 0) - IF(ISNUMBER(E42), E42, 0) &lt; 0, "q","¬"))</f>
        <v>q</v>
      </c>
      <c r="G40" s="5">
        <f>ABS(IF(ISNUMBER(E40), E40, 0) - IF(ISNUMBER(E42), E42, 0))</f>
        <v>3</v>
      </c>
      <c r="H40" s="3">
        <v>10</v>
      </c>
      <c r="I40" s="6" t="str">
        <f>IF(IF(ISNUMBER(H40), H40, 0) - IF(ISNUMBER(H42), H42, 0) &gt; 0, "p", IF(IF(ISNUMBER(H40), H40, 0) - IF(ISNUMBER(H42), H42, 0) &lt; 0, "q","¬"))</f>
        <v>q</v>
      </c>
      <c r="J40" s="5">
        <f>ABS(IF(ISNUMBER(H40), H40, 0) - IF(ISNUMBER(H42), H42, 0))</f>
        <v>20</v>
      </c>
      <c r="K40" s="3">
        <v>43</v>
      </c>
      <c r="L40" s="6" t="str">
        <f>IF(IF(ISNUMBER(K40), K40, 0) - IF(ISNUMBER(K42), K42, 0) &gt; 0, "p", IF(IF(ISNUMBER(K40), K40, 0) - IF(ISNUMBER(K42), K42, 0) &lt; 0, "q","¬"))</f>
        <v>q</v>
      </c>
      <c r="M40" s="5">
        <f>ABS(IF(ISNUMBER(K40), K40, 0) - IF(ISNUMBER(K42), K42, 0))</f>
        <v>7</v>
      </c>
      <c r="N40" s="3">
        <v>64</v>
      </c>
      <c r="O40" s="6" t="str">
        <f>IF(IF(ISNUMBER(N40), N40, 0) - IF(ISNUMBER(N42), N42, 0) &gt; 0, "p", IF(IF(ISNUMBER(N40), N40, 0) - IF(ISNUMBER(N42), N42, 0) &lt; 0, "q","¬"))</f>
        <v>q</v>
      </c>
      <c r="P40" s="13">
        <f>ABS(IF(ISNUMBER(N40), N40, 0) - IF(ISNUMBER(N42), N42, 0))</f>
        <v>6</v>
      </c>
      <c r="Q40" s="23"/>
      <c r="R40" s="25"/>
      <c r="S40" s="4">
        <v>7</v>
      </c>
      <c r="T40" s="4">
        <v>10</v>
      </c>
      <c r="U40" s="4">
        <v>10</v>
      </c>
      <c r="V40" s="19">
        <v>20</v>
      </c>
      <c r="W40" s="23"/>
      <c r="X40" s="25"/>
      <c r="Y40" s="3">
        <v>10</v>
      </c>
      <c r="Z40" s="3">
        <v>30</v>
      </c>
      <c r="AA40" s="4">
        <v>17</v>
      </c>
      <c r="AB40" s="19">
        <v>26</v>
      </c>
    </row>
    <row r="41" spans="1:28" ht="7.2" customHeight="1">
      <c r="A41" s="26">
        <v>44942</v>
      </c>
      <c r="B41" s="28">
        <f>SUM(E42,H42,K42,N42)</f>
        <v>160</v>
      </c>
      <c r="C41" s="30" t="s">
        <v>7</v>
      </c>
      <c r="D41" s="24"/>
      <c r="E41" s="33"/>
      <c r="F41" s="34"/>
      <c r="G41" s="35"/>
      <c r="H41" s="36"/>
      <c r="I41" s="34"/>
      <c r="J41" s="35"/>
      <c r="K41" s="37"/>
      <c r="L41" s="34"/>
      <c r="M41" s="35"/>
      <c r="N41" s="38"/>
      <c r="O41" s="34"/>
      <c r="P41" s="39"/>
      <c r="Q41" s="22" t="str">
        <f>IF(R41 &gt; 0, "p", "¬")</f>
        <v>p</v>
      </c>
      <c r="R41" s="24">
        <f>SUM(S42:V42)</f>
        <v>160</v>
      </c>
      <c r="S41" s="7"/>
      <c r="T41" s="8"/>
      <c r="U41" s="9"/>
      <c r="V41" s="18"/>
      <c r="W41" s="22" t="str">
        <f>IF(X41 &gt; 0, "q", "¬")</f>
        <v>¬</v>
      </c>
      <c r="X41" s="24">
        <f>SUM(Y42:AB42)</f>
        <v>0</v>
      </c>
      <c r="Y41" s="7"/>
      <c r="Z41" s="8"/>
      <c r="AA41" s="9"/>
      <c r="AB41" s="18"/>
    </row>
    <row r="42" spans="1:28" ht="15" thickBot="1">
      <c r="A42" s="27"/>
      <c r="B42" s="29"/>
      <c r="C42" s="31"/>
      <c r="D42" s="32"/>
      <c r="E42" s="14">
        <v>10</v>
      </c>
      <c r="F42" s="15"/>
      <c r="G42" s="16"/>
      <c r="H42" s="14">
        <v>30</v>
      </c>
      <c r="I42" s="15"/>
      <c r="J42" s="16"/>
      <c r="K42" s="14">
        <v>50</v>
      </c>
      <c r="L42" s="15"/>
      <c r="M42" s="16"/>
      <c r="N42" s="14">
        <v>70</v>
      </c>
      <c r="O42" s="15"/>
      <c r="P42" s="17"/>
      <c r="Q42" s="29"/>
      <c r="R42" s="40"/>
      <c r="S42" s="14">
        <v>10</v>
      </c>
      <c r="T42" s="14">
        <v>30</v>
      </c>
      <c r="U42" s="14">
        <v>50</v>
      </c>
      <c r="V42" s="20">
        <v>70</v>
      </c>
      <c r="W42" s="29"/>
      <c r="X42" s="40"/>
      <c r="Y42" s="21">
        <v>0</v>
      </c>
      <c r="Z42" s="21">
        <v>0</v>
      </c>
      <c r="AA42" s="21">
        <v>0</v>
      </c>
      <c r="AB42" s="20">
        <v>0</v>
      </c>
    </row>
    <row r="43" spans="1:2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</sheetData>
  <mergeCells count="106">
    <mergeCell ref="Q25:V25"/>
    <mergeCell ref="Q26:R26"/>
    <mergeCell ref="S26:V26"/>
    <mergeCell ref="W25:AB25"/>
    <mergeCell ref="W26:X26"/>
    <mergeCell ref="Y26:AB26"/>
    <mergeCell ref="B3:C3"/>
    <mergeCell ref="A25:A26"/>
    <mergeCell ref="B25:P25"/>
    <mergeCell ref="E26:P26"/>
    <mergeCell ref="W27:W28"/>
    <mergeCell ref="X27:X28"/>
    <mergeCell ref="A29:A30"/>
    <mergeCell ref="B29:B30"/>
    <mergeCell ref="C29:C30"/>
    <mergeCell ref="D29:D30"/>
    <mergeCell ref="E29:G29"/>
    <mergeCell ref="H29:J29"/>
    <mergeCell ref="K29:M29"/>
    <mergeCell ref="N29:P29"/>
    <mergeCell ref="Q29:Q30"/>
    <mergeCell ref="R29:R30"/>
    <mergeCell ref="W29:W30"/>
    <mergeCell ref="X29:X30"/>
    <mergeCell ref="H27:J27"/>
    <mergeCell ref="K27:M27"/>
    <mergeCell ref="N27:P27"/>
    <mergeCell ref="Q27:Q28"/>
    <mergeCell ref="R27:R28"/>
    <mergeCell ref="A27:A28"/>
    <mergeCell ref="B27:B28"/>
    <mergeCell ref="C27:C28"/>
    <mergeCell ref="D27:D28"/>
    <mergeCell ref="E27:G27"/>
    <mergeCell ref="W31:W32"/>
    <mergeCell ref="X31:X32"/>
    <mergeCell ref="A33:A34"/>
    <mergeCell ref="B33:B34"/>
    <mergeCell ref="C33:C34"/>
    <mergeCell ref="D33:D34"/>
    <mergeCell ref="E33:G33"/>
    <mergeCell ref="H33:J33"/>
    <mergeCell ref="K33:M33"/>
    <mergeCell ref="N33:P33"/>
    <mergeCell ref="Q33:Q34"/>
    <mergeCell ref="R33:R34"/>
    <mergeCell ref="W33:W34"/>
    <mergeCell ref="X33:X34"/>
    <mergeCell ref="H31:J31"/>
    <mergeCell ref="K31:M31"/>
    <mergeCell ref="N31:P31"/>
    <mergeCell ref="Q31:Q32"/>
    <mergeCell ref="R31:R32"/>
    <mergeCell ref="A31:A32"/>
    <mergeCell ref="B31:B32"/>
    <mergeCell ref="C31:C32"/>
    <mergeCell ref="D31:D32"/>
    <mergeCell ref="E31:G31"/>
    <mergeCell ref="W35:W36"/>
    <mergeCell ref="X35:X36"/>
    <mergeCell ref="A37:A38"/>
    <mergeCell ref="B37:B38"/>
    <mergeCell ref="C37:C38"/>
    <mergeCell ref="D37:D38"/>
    <mergeCell ref="E37:G37"/>
    <mergeCell ref="H37:J37"/>
    <mergeCell ref="K37:M37"/>
    <mergeCell ref="N37:P37"/>
    <mergeCell ref="Q37:Q38"/>
    <mergeCell ref="R37:R38"/>
    <mergeCell ref="W37:W38"/>
    <mergeCell ref="X37:X38"/>
    <mergeCell ref="H35:J35"/>
    <mergeCell ref="K35:M35"/>
    <mergeCell ref="N35:P35"/>
    <mergeCell ref="Q35:Q36"/>
    <mergeCell ref="R35:R36"/>
    <mergeCell ref="A35:A36"/>
    <mergeCell ref="B35:B36"/>
    <mergeCell ref="C35:C36"/>
    <mergeCell ref="D35:D36"/>
    <mergeCell ref="E35:G35"/>
    <mergeCell ref="W39:W40"/>
    <mergeCell ref="X39:X40"/>
    <mergeCell ref="A41:A42"/>
    <mergeCell ref="B41:B42"/>
    <mergeCell ref="C41:C42"/>
    <mergeCell ref="D41:D42"/>
    <mergeCell ref="E41:G41"/>
    <mergeCell ref="H41:J41"/>
    <mergeCell ref="K41:M41"/>
    <mergeCell ref="N41:P41"/>
    <mergeCell ref="Q41:Q42"/>
    <mergeCell ref="R41:R42"/>
    <mergeCell ref="W41:W42"/>
    <mergeCell ref="X41:X42"/>
    <mergeCell ref="H39:J39"/>
    <mergeCell ref="K39:M39"/>
    <mergeCell ref="N39:P39"/>
    <mergeCell ref="Q39:Q40"/>
    <mergeCell ref="R39:R40"/>
    <mergeCell ref="A39:A40"/>
    <mergeCell ref="B39:B40"/>
    <mergeCell ref="C39:C40"/>
    <mergeCell ref="D39:D40"/>
    <mergeCell ref="E39:G39"/>
  </mergeCells>
  <conditionalFormatting sqref="C27">
    <cfRule type="expression" dxfId="85" priority="1">
      <formula>IF(ISNUMBER(B27),B27,0)-IF(ISNUMBER(B29),B29,0) &gt; 0</formula>
    </cfRule>
    <cfRule type="expression" dxfId="84" priority="2">
      <formula>IF(ISNUMBER(B27),B27,0)-IF(ISNUMBER(B29),B29,0) &lt; 0</formula>
    </cfRule>
  </conditionalFormatting>
  <conditionalFormatting sqref="F28">
    <cfRule type="expression" dxfId="83" priority="3">
      <formula>IF(ISNUMBER(E28),E28,0)-IF(ISNUMBER(E30),E30,0) &gt; 0</formula>
    </cfRule>
    <cfRule type="expression" dxfId="82" priority="4">
      <formula>IF(ISNUMBER(E28),E28,0)-IF(ISNUMBER(E30),E30,0) &lt; 0</formula>
    </cfRule>
  </conditionalFormatting>
  <conditionalFormatting sqref="I28">
    <cfRule type="expression" dxfId="81" priority="5">
      <formula>IF(ISNUMBER(H28),H28,0)-IF(ISNUMBER(H30),H30,0) &gt; 0</formula>
    </cfRule>
    <cfRule type="expression" dxfId="80" priority="6">
      <formula>IF(ISNUMBER(H28),H28,0)-IF(ISNUMBER(H30),H30,0) &lt; 0</formula>
    </cfRule>
  </conditionalFormatting>
  <conditionalFormatting sqref="L28">
    <cfRule type="expression" dxfId="79" priority="7">
      <formula>IF(ISNUMBER(K28),K28,0)-IF(ISNUMBER(K30),K30,0) &gt; 0</formula>
    </cfRule>
    <cfRule type="expression" dxfId="78" priority="8">
      <formula>IF(ISNUMBER(K28),K28,0)-IF(ISNUMBER(K30),K30,0) &lt; 0</formula>
    </cfRule>
  </conditionalFormatting>
  <conditionalFormatting sqref="O28">
    <cfRule type="expression" dxfId="77" priority="9">
      <formula>IF(ISNUMBER(N28),N28,0)-IF(ISNUMBER(N30),N30,0) &gt; 0</formula>
    </cfRule>
    <cfRule type="expression" dxfId="76" priority="10">
      <formula>IF(ISNUMBER(N28),N28,0)-IF(ISNUMBER(N30),N30,0) &lt; 0</formula>
    </cfRule>
  </conditionalFormatting>
  <conditionalFormatting sqref="Q27">
    <cfRule type="expression" dxfId="75" priority="11">
      <formula>R27 &gt; 0</formula>
    </cfRule>
  </conditionalFormatting>
  <conditionalFormatting sqref="W27">
    <cfRule type="expression" dxfId="74" priority="12">
      <formula>X27 &gt; 0</formula>
    </cfRule>
  </conditionalFormatting>
  <conditionalFormatting sqref="C29">
    <cfRule type="expression" dxfId="73" priority="13">
      <formula>IF(ISNUMBER(B29),B29,0)-IF(ISNUMBER(B31),B31,0) &gt; 0</formula>
    </cfRule>
    <cfRule type="expression" dxfId="72" priority="14">
      <formula>IF(ISNUMBER(B29),B29,0)-IF(ISNUMBER(B31),B31,0) &lt; 0</formula>
    </cfRule>
  </conditionalFormatting>
  <conditionalFormatting sqref="F30">
    <cfRule type="expression" dxfId="71" priority="15">
      <formula>IF(ISNUMBER(E30),E30,0)-IF(ISNUMBER(E32),E32,0) &gt; 0</formula>
    </cfRule>
    <cfRule type="expression" dxfId="70" priority="16">
      <formula>IF(ISNUMBER(E30),E30,0)-IF(ISNUMBER(E32),E32,0) &lt; 0</formula>
    </cfRule>
  </conditionalFormatting>
  <conditionalFormatting sqref="I30">
    <cfRule type="expression" dxfId="69" priority="17">
      <formula>IF(ISNUMBER(H30),H30,0)-IF(ISNUMBER(H32),H32,0) &gt; 0</formula>
    </cfRule>
    <cfRule type="expression" dxfId="68" priority="18">
      <formula>IF(ISNUMBER(H30),H30,0)-IF(ISNUMBER(H32),H32,0) &lt; 0</formula>
    </cfRule>
  </conditionalFormatting>
  <conditionalFormatting sqref="L30">
    <cfRule type="expression" dxfId="67" priority="19">
      <formula>IF(ISNUMBER(K30),K30,0)-IF(ISNUMBER(K32),K32,0) &gt; 0</formula>
    </cfRule>
    <cfRule type="expression" dxfId="66" priority="20">
      <formula>IF(ISNUMBER(K30),K30,0)-IF(ISNUMBER(K32),K32,0) &lt; 0</formula>
    </cfRule>
  </conditionalFormatting>
  <conditionalFormatting sqref="O30">
    <cfRule type="expression" dxfId="65" priority="21">
      <formula>IF(ISNUMBER(N30),N30,0)-IF(ISNUMBER(N32),N32,0) &gt; 0</formula>
    </cfRule>
    <cfRule type="expression" dxfId="64" priority="22">
      <formula>IF(ISNUMBER(N30),N30,0)-IF(ISNUMBER(N32),N32,0) &lt; 0</formula>
    </cfRule>
  </conditionalFormatting>
  <conditionalFormatting sqref="Q29">
    <cfRule type="expression" dxfId="63" priority="23">
      <formula>R29 &gt; 0</formula>
    </cfRule>
  </conditionalFormatting>
  <conditionalFormatting sqref="W29">
    <cfRule type="expression" dxfId="62" priority="24">
      <formula>X29 &gt; 0</formula>
    </cfRule>
  </conditionalFormatting>
  <conditionalFormatting sqref="C31">
    <cfRule type="expression" dxfId="61" priority="25">
      <formula>IF(ISNUMBER(B31),B31,0)-IF(ISNUMBER(B33),B33,0) &gt; 0</formula>
    </cfRule>
    <cfRule type="expression" dxfId="60" priority="26">
      <formula>IF(ISNUMBER(B31),B31,0)-IF(ISNUMBER(B33),B33,0) &lt; 0</formula>
    </cfRule>
  </conditionalFormatting>
  <conditionalFormatting sqref="F32">
    <cfRule type="expression" dxfId="59" priority="27">
      <formula>IF(ISNUMBER(E32),E32,0)-IF(ISNUMBER(E34),E34,0) &gt; 0</formula>
    </cfRule>
    <cfRule type="expression" dxfId="58" priority="28">
      <formula>IF(ISNUMBER(E32),E32,0)-IF(ISNUMBER(E34),E34,0) &lt; 0</formula>
    </cfRule>
  </conditionalFormatting>
  <conditionalFormatting sqref="I32">
    <cfRule type="expression" dxfId="57" priority="29">
      <formula>IF(ISNUMBER(H32),H32,0)-IF(ISNUMBER(H34),H34,0) &gt; 0</formula>
    </cfRule>
    <cfRule type="expression" dxfId="56" priority="30">
      <formula>IF(ISNUMBER(H32),H32,0)-IF(ISNUMBER(H34),H34,0) &lt; 0</formula>
    </cfRule>
  </conditionalFormatting>
  <conditionalFormatting sqref="L32">
    <cfRule type="expression" dxfId="55" priority="31">
      <formula>IF(ISNUMBER(K32),K32,0)-IF(ISNUMBER(K34),K34,0) &gt; 0</formula>
    </cfRule>
    <cfRule type="expression" dxfId="54" priority="32">
      <formula>IF(ISNUMBER(K32),K32,0)-IF(ISNUMBER(K34),K34,0) &lt; 0</formula>
    </cfRule>
  </conditionalFormatting>
  <conditionalFormatting sqref="O32">
    <cfRule type="expression" dxfId="53" priority="33">
      <formula>IF(ISNUMBER(N32),N32,0)-IF(ISNUMBER(N34),N34,0) &gt; 0</formula>
    </cfRule>
    <cfRule type="expression" dxfId="52" priority="34">
      <formula>IF(ISNUMBER(N32),N32,0)-IF(ISNUMBER(N34),N34,0) &lt; 0</formula>
    </cfRule>
  </conditionalFormatting>
  <conditionalFormatting sqref="Q31">
    <cfRule type="expression" dxfId="51" priority="35">
      <formula>R31 &gt; 0</formula>
    </cfRule>
  </conditionalFormatting>
  <conditionalFormatting sqref="W31">
    <cfRule type="expression" dxfId="50" priority="36">
      <formula>X31 &gt; 0</formula>
    </cfRule>
  </conditionalFormatting>
  <conditionalFormatting sqref="C33">
    <cfRule type="expression" dxfId="49" priority="37">
      <formula>IF(ISNUMBER(B33),B33,0)-IF(ISNUMBER(B35),B35,0) &gt; 0</formula>
    </cfRule>
    <cfRule type="expression" dxfId="48" priority="38">
      <formula>IF(ISNUMBER(B33),B33,0)-IF(ISNUMBER(B35),B35,0) &lt; 0</formula>
    </cfRule>
  </conditionalFormatting>
  <conditionalFormatting sqref="F34">
    <cfRule type="expression" dxfId="47" priority="39">
      <formula>IF(ISNUMBER(E34),E34,0)-IF(ISNUMBER(E36),E36,0) &gt; 0</formula>
    </cfRule>
    <cfRule type="expression" dxfId="46" priority="40">
      <formula>IF(ISNUMBER(E34),E34,0)-IF(ISNUMBER(E36),E36,0) &lt; 0</formula>
    </cfRule>
  </conditionalFormatting>
  <conditionalFormatting sqref="I34">
    <cfRule type="expression" dxfId="45" priority="41">
      <formula>IF(ISNUMBER(H34),H34,0)-IF(ISNUMBER(H36),H36,0) &gt; 0</formula>
    </cfRule>
    <cfRule type="expression" dxfId="44" priority="42">
      <formula>IF(ISNUMBER(H34),H34,0)-IF(ISNUMBER(H36),H36,0) &lt; 0</formula>
    </cfRule>
  </conditionalFormatting>
  <conditionalFormatting sqref="L34">
    <cfRule type="expression" dxfId="43" priority="43">
      <formula>IF(ISNUMBER(K34),K34,0)-IF(ISNUMBER(K36),K36,0) &gt; 0</formula>
    </cfRule>
    <cfRule type="expression" dxfId="42" priority="44">
      <formula>IF(ISNUMBER(K34),K34,0)-IF(ISNUMBER(K36),K36,0) &lt; 0</formula>
    </cfRule>
  </conditionalFormatting>
  <conditionalFormatting sqref="O34">
    <cfRule type="expression" dxfId="41" priority="45">
      <formula>IF(ISNUMBER(N34),N34,0)-IF(ISNUMBER(N36),N36,0) &gt; 0</formula>
    </cfRule>
    <cfRule type="expression" dxfId="40" priority="46">
      <formula>IF(ISNUMBER(N34),N34,0)-IF(ISNUMBER(N36),N36,0) &lt; 0</formula>
    </cfRule>
  </conditionalFormatting>
  <conditionalFormatting sqref="Q33">
    <cfRule type="expression" dxfId="39" priority="47">
      <formula>R33 &gt; 0</formula>
    </cfRule>
  </conditionalFormatting>
  <conditionalFormatting sqref="W33">
    <cfRule type="expression" dxfId="38" priority="48">
      <formula>X33 &gt; 0</formula>
    </cfRule>
  </conditionalFormatting>
  <conditionalFormatting sqref="C35">
    <cfRule type="expression" dxfId="37" priority="49">
      <formula>IF(ISNUMBER(B35),B35,0)-IF(ISNUMBER(B37),B37,0) &gt; 0</formula>
    </cfRule>
    <cfRule type="expression" dxfId="36" priority="50">
      <formula>IF(ISNUMBER(B35),B35,0)-IF(ISNUMBER(B37),B37,0) &lt; 0</formula>
    </cfRule>
  </conditionalFormatting>
  <conditionalFormatting sqref="F36">
    <cfRule type="expression" dxfId="35" priority="51">
      <formula>IF(ISNUMBER(E36),E36,0)-IF(ISNUMBER(E38),E38,0) &gt; 0</formula>
    </cfRule>
    <cfRule type="expression" dxfId="34" priority="52">
      <formula>IF(ISNUMBER(E36),E36,0)-IF(ISNUMBER(E38),E38,0) &lt; 0</formula>
    </cfRule>
  </conditionalFormatting>
  <conditionalFormatting sqref="I36">
    <cfRule type="expression" dxfId="33" priority="53">
      <formula>IF(ISNUMBER(H36),H36,0)-IF(ISNUMBER(H38),H38,0) &gt; 0</formula>
    </cfRule>
    <cfRule type="expression" dxfId="32" priority="54">
      <formula>IF(ISNUMBER(H36),H36,0)-IF(ISNUMBER(H38),H38,0) &lt; 0</formula>
    </cfRule>
  </conditionalFormatting>
  <conditionalFormatting sqref="L36">
    <cfRule type="expression" dxfId="31" priority="55">
      <formula>IF(ISNUMBER(K36),K36,0)-IF(ISNUMBER(K38),K38,0) &gt; 0</formula>
    </cfRule>
    <cfRule type="expression" dxfId="30" priority="56">
      <formula>IF(ISNUMBER(K36),K36,0)-IF(ISNUMBER(K38),K38,0) &lt; 0</formula>
    </cfRule>
  </conditionalFormatting>
  <conditionalFormatting sqref="O36">
    <cfRule type="expression" dxfId="29" priority="57">
      <formula>IF(ISNUMBER(N36),N36,0)-IF(ISNUMBER(N38),N38,0) &gt; 0</formula>
    </cfRule>
    <cfRule type="expression" dxfId="28" priority="58">
      <formula>IF(ISNUMBER(N36),N36,0)-IF(ISNUMBER(N38),N38,0) &lt; 0</formula>
    </cfRule>
  </conditionalFormatting>
  <conditionalFormatting sqref="Q35">
    <cfRule type="expression" dxfId="27" priority="59">
      <formula>R35 &gt; 0</formula>
    </cfRule>
  </conditionalFormatting>
  <conditionalFormatting sqref="W35">
    <cfRule type="expression" dxfId="26" priority="60">
      <formula>X35 &gt; 0</formula>
    </cfRule>
  </conditionalFormatting>
  <conditionalFormatting sqref="C37">
    <cfRule type="expression" dxfId="25" priority="61">
      <formula>IF(ISNUMBER(B37),B37,0)-IF(ISNUMBER(B39),B39,0) &gt; 0</formula>
    </cfRule>
    <cfRule type="expression" dxfId="24" priority="62">
      <formula>IF(ISNUMBER(B37),B37,0)-IF(ISNUMBER(B39),B39,0) &lt; 0</formula>
    </cfRule>
  </conditionalFormatting>
  <conditionalFormatting sqref="F38">
    <cfRule type="expression" dxfId="23" priority="63">
      <formula>IF(ISNUMBER(E38),E38,0)-IF(ISNUMBER(E40),E40,0) &gt; 0</formula>
    </cfRule>
    <cfRule type="expression" dxfId="22" priority="64">
      <formula>IF(ISNUMBER(E38),E38,0)-IF(ISNUMBER(E40),E40,0) &lt; 0</formula>
    </cfRule>
  </conditionalFormatting>
  <conditionalFormatting sqref="I38">
    <cfRule type="expression" dxfId="21" priority="65">
      <formula>IF(ISNUMBER(H38),H38,0)-IF(ISNUMBER(H40),H40,0) &gt; 0</formula>
    </cfRule>
    <cfRule type="expression" dxfId="20" priority="66">
      <formula>IF(ISNUMBER(H38),H38,0)-IF(ISNUMBER(H40),H40,0) &lt; 0</formula>
    </cfRule>
  </conditionalFormatting>
  <conditionalFormatting sqref="L38">
    <cfRule type="expression" dxfId="19" priority="67">
      <formula>IF(ISNUMBER(K38),K38,0)-IF(ISNUMBER(K40),K40,0) &gt; 0</formula>
    </cfRule>
    <cfRule type="expression" dxfId="18" priority="68">
      <formula>IF(ISNUMBER(K38),K38,0)-IF(ISNUMBER(K40),K40,0) &lt; 0</formula>
    </cfRule>
  </conditionalFormatting>
  <conditionalFormatting sqref="O38">
    <cfRule type="expression" dxfId="17" priority="69">
      <formula>IF(ISNUMBER(N38),N38,0)-IF(ISNUMBER(N40),N40,0) &gt; 0</formula>
    </cfRule>
    <cfRule type="expression" dxfId="16" priority="70">
      <formula>IF(ISNUMBER(N38),N38,0)-IF(ISNUMBER(N40),N40,0) &lt; 0</formula>
    </cfRule>
  </conditionalFormatting>
  <conditionalFormatting sqref="Q37">
    <cfRule type="expression" dxfId="15" priority="71">
      <formula>R37 &gt; 0</formula>
    </cfRule>
  </conditionalFormatting>
  <conditionalFormatting sqref="W37">
    <cfRule type="expression" dxfId="14" priority="72">
      <formula>X37 &gt; 0</formula>
    </cfRule>
  </conditionalFormatting>
  <conditionalFormatting sqref="C39">
    <cfRule type="expression" dxfId="13" priority="73">
      <formula>IF(ISNUMBER(B39),B39,0)-IF(ISNUMBER(B41),B41,0) &gt; 0</formula>
    </cfRule>
    <cfRule type="expression" dxfId="12" priority="74">
      <formula>IF(ISNUMBER(B39),B39,0)-IF(ISNUMBER(B41),B41,0) &lt; 0</formula>
    </cfRule>
  </conditionalFormatting>
  <conditionalFormatting sqref="F40">
    <cfRule type="expression" dxfId="11" priority="75">
      <formula>IF(ISNUMBER(E40),E40,0)-IF(ISNUMBER(E42),E42,0) &gt; 0</formula>
    </cfRule>
    <cfRule type="expression" dxfId="10" priority="76">
      <formula>IF(ISNUMBER(E40),E40,0)-IF(ISNUMBER(E42),E42,0) &lt; 0</formula>
    </cfRule>
  </conditionalFormatting>
  <conditionalFormatting sqref="I40">
    <cfRule type="expression" dxfId="9" priority="77">
      <formula>IF(ISNUMBER(H40),H40,0)-IF(ISNUMBER(H42),H42,0) &gt; 0</formula>
    </cfRule>
    <cfRule type="expression" dxfId="8" priority="78">
      <formula>IF(ISNUMBER(H40),H40,0)-IF(ISNUMBER(H42),H42,0) &lt; 0</formula>
    </cfRule>
  </conditionalFormatting>
  <conditionalFormatting sqref="L40">
    <cfRule type="expression" dxfId="7" priority="79">
      <formula>IF(ISNUMBER(K40),K40,0)-IF(ISNUMBER(K42),K42,0) &gt; 0</formula>
    </cfRule>
    <cfRule type="expression" dxfId="6" priority="80">
      <formula>IF(ISNUMBER(K40),K40,0)-IF(ISNUMBER(K42),K42,0) &lt; 0</formula>
    </cfRule>
  </conditionalFormatting>
  <conditionalFormatting sqref="O40">
    <cfRule type="expression" dxfId="5" priority="81">
      <formula>IF(ISNUMBER(N40),N40,0)-IF(ISNUMBER(N42),N42,0) &gt; 0</formula>
    </cfRule>
    <cfRule type="expression" dxfId="4" priority="82">
      <formula>IF(ISNUMBER(N40),N40,0)-IF(ISNUMBER(N42),N42,0) &lt; 0</formula>
    </cfRule>
  </conditionalFormatting>
  <conditionalFormatting sqref="Q39">
    <cfRule type="expression" dxfId="3" priority="83">
      <formula>R39 &gt; 0</formula>
    </cfRule>
  </conditionalFormatting>
  <conditionalFormatting sqref="W39">
    <cfRule type="expression" dxfId="2" priority="84">
      <formula>X39 &gt; 0</formula>
    </cfRule>
  </conditionalFormatting>
  <conditionalFormatting sqref="Q41">
    <cfRule type="expression" dxfId="1" priority="85">
      <formula>R41 &gt; 0</formula>
    </cfRule>
  </conditionalFormatting>
  <conditionalFormatting sqref="W41">
    <cfRule type="expression" dxfId="0" priority="86">
      <formula>X41 &gt; 0</formula>
    </cfRule>
  </conditionalFormatting>
  <pageMargins left="0.25" right="0.25" top="0.75" bottom="0.75" header="0.3" footer="0.3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Trend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Yury Lisov</cp:lastModifiedBy>
  <dcterms:modified xsi:type="dcterms:W3CDTF">2023-03-17T15:14:13Z</dcterms:modified>
</cp:coreProperties>
</file>